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s\StrelovaOS\Desktop\ДЛЯ САЙТА\"/>
    </mc:Choice>
  </mc:AlternateContent>
  <xr:revisionPtr revIDLastSave="0" documentId="13_ncr:1_{3B5929A3-E1FB-4010-9904-86BE6CC493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 " sheetId="1" r:id="rId1"/>
  </sheets>
  <definedNames>
    <definedName name="_xlnm.Print_Area" localSheetId="0">'2026 '!$A$1:$H$35</definedName>
  </definedNames>
  <calcPr calcId="181029"/>
</workbook>
</file>

<file path=xl/calcChain.xml><?xml version="1.0" encoding="utf-8"?>
<calcChain xmlns="http://schemas.openxmlformats.org/spreadsheetml/2006/main">
  <c r="E29" i="1" l="1"/>
  <c r="D29" i="1"/>
  <c r="C29" i="1"/>
  <c r="B29" i="1"/>
  <c r="H12" i="1"/>
  <c r="E14" i="1"/>
  <c r="D14" i="1"/>
  <c r="C14" i="1"/>
  <c r="B14" i="1"/>
  <c r="G38" i="1"/>
  <c r="H38" i="1" s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H32" i="1"/>
  <c r="H31" i="1"/>
  <c r="H30" i="1"/>
  <c r="H17" i="1"/>
  <c r="H16" i="1"/>
  <c r="H15" i="1"/>
  <c r="H36" i="1" l="1"/>
  <c r="H37" i="1"/>
  <c r="G29" i="1"/>
  <c r="F29" i="1"/>
  <c r="H27" i="1"/>
  <c r="C35" i="1"/>
  <c r="B35" i="1"/>
  <c r="G14" i="1"/>
  <c r="H11" i="1"/>
  <c r="F14" i="1"/>
  <c r="H10" i="1"/>
  <c r="H9" i="1"/>
  <c r="H23" i="1"/>
  <c r="H29" i="1" s="1"/>
  <c r="H8" i="1"/>
  <c r="H7" i="1"/>
  <c r="H14" i="1" l="1"/>
  <c r="H5" i="1"/>
  <c r="G35" i="1" l="1"/>
  <c r="F35" i="1"/>
  <c r="E35" i="1"/>
  <c r="H35" i="1" l="1"/>
  <c r="D35" i="1"/>
</calcChain>
</file>

<file path=xl/sharedStrings.xml><?xml version="1.0" encoding="utf-8"?>
<sst xmlns="http://schemas.openxmlformats.org/spreadsheetml/2006/main" count="49" uniqueCount="23">
  <si>
    <t>Без рассмотрения, ед.</t>
  </si>
  <si>
    <t>Кадастровая стоимость, руб.</t>
  </si>
  <si>
    <t>изменение кадастровой стоимости 
(%)</t>
  </si>
  <si>
    <t>до принятия решений об удовлетворении заявлений</t>
  </si>
  <si>
    <t>после принятия решений об удовлетворении заявлений</t>
  </si>
  <si>
    <t>январь</t>
  </si>
  <si>
    <t>Всего 
поступило объектов, ед.</t>
  </si>
  <si>
    <t>Даны разъяснения, ед.</t>
  </si>
  <si>
    <t>Пересчет, ед.</t>
  </si>
  <si>
    <t>Обращения по ст. 20 за отчётный период</t>
  </si>
  <si>
    <t>объекты капитального строительства</t>
  </si>
  <si>
    <t xml:space="preserve">земельные участки                        </t>
  </si>
  <si>
    <t>февраль</t>
  </si>
  <si>
    <t>-</t>
  </si>
  <si>
    <t>март</t>
  </si>
  <si>
    <t>апрель</t>
  </si>
  <si>
    <t>май</t>
  </si>
  <si>
    <t>июнь</t>
  </si>
  <si>
    <t>июль</t>
  </si>
  <si>
    <t>август</t>
  </si>
  <si>
    <t>Итого 2026:</t>
  </si>
  <si>
    <t xml:space="preserve">Итого 2026: 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</si>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</sst>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name val="Arial"/>
    </font>
    <font>
      <sz val="11"/>
      <color theme="1"/>
      <name val="Calibri"/>
      <scheme val="minor"/>
    </font>
    <font>
      <b/>
      <sz val="11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1" fillId="2" borderId="0" xfId="0" applyFont="1" applyFill="1"/>
    <xf numFmtId="4" fontId="3" fillId="2" borderId="0" xfId="0" applyNumberFormat="1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2" applyNumberFormat="1" applyFont="1" applyFill="1" applyBorder="1" applyAlignment="1">
      <alignment horizontal="center" vertical="center"/>
    </xf>
    <xf numFmtId="164" fontId="8" fillId="2" borderId="1" xfId="2" applyNumberFormat="1" applyFont="1" applyFill="1" applyBorder="1" applyAlignment="1">
      <alignment horizontal="center" vertical="center"/>
    </xf>
    <xf numFmtId="0" fontId="6" fillId="2" borderId="0" xfId="0" applyFont="1" applyFill="1"/>
    <xf numFmtId="164" fontId="6" fillId="2" borderId="0" xfId="2" applyNumberFormat="1" applyFont="1" applyFill="1"/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9" fontId="6" fillId="2" borderId="1" xfId="3" applyFont="1" applyFill="1" applyBorder="1" applyAlignment="1">
      <alignment horizontal="right"/>
    </xf>
    <xf numFmtId="9" fontId="7" fillId="2" borderId="1" xfId="3" applyFont="1" applyFill="1" applyBorder="1" applyAlignment="1">
      <alignment horizontal="right"/>
    </xf>
    <xf numFmtId="9" fontId="7" fillId="2" borderId="1" xfId="3" applyFont="1" applyFill="1" applyBorder="1" applyAlignment="1">
      <alignment horizontal="right" vertical="center"/>
    </xf>
    <xf numFmtId="164" fontId="11" fillId="2" borderId="1" xfId="2" applyNumberFormat="1" applyFont="1" applyFill="1" applyBorder="1" applyAlignment="1">
      <alignment horizontal="center" vertical="center"/>
    </xf>
    <xf numFmtId="164" fontId="8" fillId="2" borderId="1" xfId="2" applyNumberFormat="1" applyFont="1" applyFill="1" applyBorder="1" applyAlignment="1">
      <alignment horizontal="right" vertical="center"/>
    </xf>
    <xf numFmtId="164" fontId="6" fillId="2" borderId="1" xfId="2" applyNumberFormat="1" applyFont="1" applyFill="1" applyBorder="1" applyAlignment="1">
      <alignment horizontal="right" vertical="center"/>
    </xf>
    <xf numFmtId="164" fontId="7" fillId="2" borderId="1" xfId="2" applyNumberFormat="1" applyFont="1" applyFill="1" applyBorder="1" applyAlignment="1">
      <alignment horizontal="right" vertical="center"/>
    </xf>
    <xf numFmtId="164" fontId="11" fillId="2" borderId="1" xfId="2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11" fillId="2" borderId="0" xfId="2" applyNumberFormat="1" applyFont="1" applyFill="1" applyBorder="1" applyAlignment="1">
      <alignment horizontal="center" vertical="center"/>
    </xf>
    <xf numFmtId="164" fontId="7" fillId="2" borderId="0" xfId="2" applyNumberFormat="1" applyFont="1" applyFill="1" applyBorder="1" applyAlignment="1">
      <alignment horizontal="center" vertical="center"/>
    </xf>
    <xf numFmtId="9" fontId="7" fillId="2" borderId="0" xfId="3" applyFont="1" applyFill="1" applyBorder="1" applyAlignment="1">
      <alignment horizontal="right"/>
    </xf>
    <xf numFmtId="164" fontId="11" fillId="2" borderId="0" xfId="2" applyNumberFormat="1" applyFont="1" applyFill="1" applyBorder="1" applyAlignment="1">
      <alignment horizontal="right" vertical="center"/>
    </xf>
    <xf numFmtId="164" fontId="7" fillId="2" borderId="0" xfId="2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Процентный" xfId="3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zoomScale="90" zoomScaleNormal="90" workbookViewId="0">
      <selection activeCell="L21" sqref="L21"/>
    </sheetView>
  </sheetViews>
  <sheetFormatPr defaultRowHeight="14.25" x14ac:dyDescent="0.2"/>
  <cols>
    <col min="1" max="1" width="19.28515625" style="1" customWidth="1"/>
    <col min="2" max="2" width="12.85546875" style="1" customWidth="1"/>
    <col min="3" max="3" width="17.42578125" style="1" customWidth="1"/>
    <col min="4" max="4" width="12.85546875" style="1" customWidth="1"/>
    <col min="5" max="5" width="18" style="1" customWidth="1"/>
    <col min="6" max="6" width="21.28515625" style="1" customWidth="1"/>
    <col min="7" max="7" width="21.5703125" style="1" customWidth="1"/>
    <col min="8" max="8" width="18.140625" style="1" customWidth="1"/>
    <col min="9" max="9" width="16" style="1" customWidth="1"/>
    <col min="10" max="10" width="12" style="1" customWidth="1"/>
    <col min="11" max="11" width="18.140625" style="1" customWidth="1"/>
    <col min="12" max="12" width="18.28515625" style="1" customWidth="1"/>
    <col min="13" max="13" width="11.140625" style="1" bestFit="1" customWidth="1"/>
    <col min="14" max="14" width="17" style="1" bestFit="1" customWidth="1"/>
    <col min="15" max="15" width="6.5703125" style="1" customWidth="1"/>
    <col min="16" max="16" width="15.42578125" style="1" customWidth="1"/>
    <col min="17" max="17" width="15.28515625" style="1" customWidth="1"/>
    <col min="18" max="18" width="18" style="1" customWidth="1"/>
    <col min="19" max="19" width="12.42578125" style="1" customWidth="1"/>
    <col min="20" max="16384" width="9.140625" style="1"/>
  </cols>
  <sheetData>
    <row r="1" spans="1:11" ht="15" customHeight="1" x14ac:dyDescent="0.2">
      <c r="A1" s="32" t="s">
        <v>9</v>
      </c>
      <c r="B1" s="31" t="s">
        <v>6</v>
      </c>
      <c r="C1" s="31" t="s">
        <v>0</v>
      </c>
      <c r="D1" s="32" t="s">
        <v>7</v>
      </c>
      <c r="E1" s="32" t="s">
        <v>8</v>
      </c>
      <c r="F1" s="31" t="s">
        <v>1</v>
      </c>
      <c r="G1" s="31"/>
      <c r="H1" s="31" t="s">
        <v>2</v>
      </c>
    </row>
    <row r="2" spans="1:11" ht="57" customHeight="1" x14ac:dyDescent="0.2">
      <c r="A2" s="31"/>
      <c r="B2" s="31"/>
      <c r="C2" s="31"/>
      <c r="D2" s="33"/>
      <c r="E2" s="33"/>
      <c r="F2" s="4" t="s">
        <v>3</v>
      </c>
      <c r="G2" s="4" t="s">
        <v>4</v>
      </c>
      <c r="H2" s="31"/>
    </row>
    <row r="3" spans="1:11" ht="15" x14ac:dyDescent="0.2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</row>
    <row r="4" spans="1:11" ht="18" x14ac:dyDescent="0.2">
      <c r="A4" s="29" t="s">
        <v>10</v>
      </c>
      <c r="B4" s="29"/>
      <c r="C4" s="29"/>
      <c r="D4" s="29"/>
      <c r="E4" s="29"/>
      <c r="F4" s="29"/>
      <c r="G4" s="29"/>
      <c r="H4" s="29"/>
    </row>
    <row r="5" spans="1:11" ht="18" x14ac:dyDescent="0.25">
      <c r="A5" s="12" t="s">
        <v>5</v>
      </c>
      <c r="B5" s="5">
        <v>31</v>
      </c>
      <c r="C5" s="5">
        <v>0</v>
      </c>
      <c r="D5" s="5">
        <v>22</v>
      </c>
      <c r="E5" s="5">
        <v>3</v>
      </c>
      <c r="F5" s="9">
        <v>5788947.6699999999</v>
      </c>
      <c r="G5" s="6">
        <v>3669724.41</v>
      </c>
      <c r="H5" s="14">
        <f>(G5-F5)/F5</f>
        <v>-0.36608091501369538</v>
      </c>
      <c r="K5" s="2"/>
    </row>
    <row r="6" spans="1:11" ht="18" x14ac:dyDescent="0.25">
      <c r="A6" s="12" t="s">
        <v>12</v>
      </c>
      <c r="B6" s="5">
        <v>16</v>
      </c>
      <c r="C6" s="5">
        <v>2</v>
      </c>
      <c r="D6" s="5">
        <v>9</v>
      </c>
      <c r="E6" s="5">
        <v>0</v>
      </c>
      <c r="F6" s="9" t="s">
        <v>13</v>
      </c>
      <c r="G6" s="6" t="s">
        <v>13</v>
      </c>
      <c r="H6" s="14"/>
      <c r="K6" s="2"/>
    </row>
    <row r="7" spans="1:11" ht="18" x14ac:dyDescent="0.25">
      <c r="A7" s="12" t="s">
        <v>14</v>
      </c>
      <c r="B7" s="5">
        <v>8</v>
      </c>
      <c r="C7" s="5">
        <v>0</v>
      </c>
      <c r="D7" s="5">
        <v>9</v>
      </c>
      <c r="E7" s="5">
        <v>3</v>
      </c>
      <c r="F7" s="9">
        <v>1840947.35</v>
      </c>
      <c r="G7" s="6">
        <v>2165187.16</v>
      </c>
      <c r="H7" s="14">
        <f>(G7-F7)/F7</f>
        <v>0.17612660677123659</v>
      </c>
      <c r="K7" s="2"/>
    </row>
    <row r="8" spans="1:11" ht="18" x14ac:dyDescent="0.25">
      <c r="A8" s="12" t="s">
        <v>15</v>
      </c>
      <c r="B8" s="5">
        <v>47</v>
      </c>
      <c r="C8" s="5">
        <v>0</v>
      </c>
      <c r="D8" s="5">
        <v>19</v>
      </c>
      <c r="E8" s="5">
        <v>11</v>
      </c>
      <c r="F8" s="9">
        <v>231526501.12</v>
      </c>
      <c r="G8" s="6">
        <v>441554271.72000003</v>
      </c>
      <c r="H8" s="14">
        <f>(G8-F8)/F8</f>
        <v>0.90714354332657066</v>
      </c>
      <c r="K8" s="2"/>
    </row>
    <row r="9" spans="1:11" ht="18" x14ac:dyDescent="0.25">
      <c r="A9" s="12" t="s">
        <v>16</v>
      </c>
      <c r="B9" s="5">
        <v>9</v>
      </c>
      <c r="C9" s="5">
        <v>0</v>
      </c>
      <c r="D9" s="5">
        <v>25</v>
      </c>
      <c r="E9" s="5">
        <v>4</v>
      </c>
      <c r="F9" s="9">
        <v>51915926.390000001</v>
      </c>
      <c r="G9" s="6">
        <v>34048390.869999997</v>
      </c>
      <c r="H9" s="14">
        <f>(G9-F9)/F9</f>
        <v>-0.34416289494242047</v>
      </c>
      <c r="K9" s="2"/>
    </row>
    <row r="10" spans="1:11" ht="18" x14ac:dyDescent="0.25">
      <c r="A10" s="12" t="s">
        <v>17</v>
      </c>
      <c r="B10" s="5">
        <v>5</v>
      </c>
      <c r="C10" s="5">
        <v>0</v>
      </c>
      <c r="D10" s="5">
        <v>5</v>
      </c>
      <c r="E10" s="5">
        <v>2</v>
      </c>
      <c r="F10" s="9">
        <v>257751084.49000001</v>
      </c>
      <c r="G10" s="6">
        <v>39019779.299999997</v>
      </c>
      <c r="H10" s="14">
        <f>(G10-F10)/F10</f>
        <v>-0.84861449030483571</v>
      </c>
      <c r="K10" s="2"/>
    </row>
    <row r="11" spans="1:11" ht="18" x14ac:dyDescent="0.25">
      <c r="A11" s="12" t="s">
        <v>18</v>
      </c>
      <c r="B11" s="5">
        <v>5</v>
      </c>
      <c r="C11" s="5">
        <v>1</v>
      </c>
      <c r="D11" s="5">
        <v>2</v>
      </c>
      <c r="E11" s="5">
        <v>1</v>
      </c>
      <c r="F11" s="9">
        <v>1904381.95</v>
      </c>
      <c r="G11" s="6">
        <v>1436803.8</v>
      </c>
      <c r="H11" s="14">
        <f>(G11-F11)/F11</f>
        <v>-0.2455275056561001</v>
      </c>
      <c r="K11" s="2"/>
    </row>
    <row r="12" spans="1:11" ht="18" x14ac:dyDescent="0.25">
      <c r="A12" s="12" t="s">
        <v>19</v>
      </c>
      <c r="B12" s="5">
        <v>4</v>
      </c>
      <c r="C12" s="5">
        <v>0</v>
      </c>
      <c r="D12" s="5">
        <v>4</v>
      </c>
      <c r="E12" s="5">
        <v>1</v>
      </c>
      <c r="F12" s="9">
        <v>20489787.5</v>
      </c>
      <c r="G12" s="6">
        <v>13331068.75</v>
      </c>
      <c r="H12" s="14">
        <f>(G12-F12)/F12</f>
        <v>-0.34937984349520462</v>
      </c>
      <c r="K12" s="2"/>
    </row>
    <row r="13" spans="1:11" ht="18" x14ac:dyDescent="0.25">
      <c r="A13" s="12" t="s">
        <v>22</v>
      </c>
      <c r="B13" s="5">
        <v>2</v>
      </c>
      <c r="C13" s="5">
        <v>0</v>
      </c>
      <c r="D13" s="5">
        <v>0</v>
      </c>
      <c r="E13" s="5">
        <v>0</v>
      </c>
      <c r="F13" s="9" t="s">
        <v>13</v>
      </c>
      <c r="G13" s="6" t="s">
        <v>13</v>
      </c>
      <c r="H13" s="14"/>
      <c r="K13" s="2"/>
    </row>
    <row r="14" spans="1:11" ht="18" x14ac:dyDescent="0.25">
      <c r="A14" s="13" t="s">
        <v>20</v>
      </c>
      <c r="B14" s="7">
        <f>SUM(B5:B13)</f>
        <v>127</v>
      </c>
      <c r="C14" s="7">
        <f>SUM(C5:C13)</f>
        <v>3</v>
      </c>
      <c r="D14" s="7">
        <f>SUM(D5:D13)</f>
        <v>95</v>
      </c>
      <c r="E14" s="7">
        <f>SUM(E5:E13)</f>
        <v>25</v>
      </c>
      <c r="F14" s="17">
        <f t="shared" ref="F14:G14" si="0">SUM(F5:F11)</f>
        <v>550727788.97000003</v>
      </c>
      <c r="G14" s="8">
        <f t="shared" si="0"/>
        <v>521894157.26000005</v>
      </c>
      <c r="H14" s="15">
        <f t="shared" ref="H14:H17" si="1">(G14-F14)/F14</f>
        <v>-5.235550536486664E-2</v>
      </c>
    </row>
    <row r="15" spans="1:11" ht="18" x14ac:dyDescent="0.25">
      <c r="A15" s="13">
        <v>2025</v>
      </c>
      <c r="B15" s="7">
        <v>218</v>
      </c>
      <c r="C15" s="7">
        <v>0</v>
      </c>
      <c r="D15" s="7">
        <v>170</v>
      </c>
      <c r="E15" s="7">
        <v>24</v>
      </c>
      <c r="F15" s="17">
        <v>500490569.18000001</v>
      </c>
      <c r="G15" s="8">
        <v>415960919.88999999</v>
      </c>
      <c r="H15" s="15">
        <f t="shared" si="1"/>
        <v>-0.16889359059950473</v>
      </c>
    </row>
    <row r="16" spans="1:11" ht="18" x14ac:dyDescent="0.25">
      <c r="A16" s="13">
        <v>2024</v>
      </c>
      <c r="B16" s="7">
        <v>431</v>
      </c>
      <c r="C16" s="7">
        <v>2</v>
      </c>
      <c r="D16" s="7">
        <v>344</v>
      </c>
      <c r="E16" s="7">
        <v>67</v>
      </c>
      <c r="F16" s="17">
        <v>694109882.24000001</v>
      </c>
      <c r="G16" s="8">
        <v>408329167.31999999</v>
      </c>
      <c r="H16" s="15">
        <f t="shared" si="1"/>
        <v>-0.41172258489929781</v>
      </c>
    </row>
    <row r="17" spans="1:8" ht="18" x14ac:dyDescent="0.25">
      <c r="A17" s="13">
        <v>2023</v>
      </c>
      <c r="B17" s="7">
        <v>350</v>
      </c>
      <c r="C17" s="7">
        <v>0</v>
      </c>
      <c r="D17" s="7">
        <v>190</v>
      </c>
      <c r="E17" s="7">
        <v>106</v>
      </c>
      <c r="F17" s="17">
        <v>1093699386.5999999</v>
      </c>
      <c r="G17" s="8">
        <v>657390676.25999999</v>
      </c>
      <c r="H17" s="15">
        <f t="shared" si="1"/>
        <v>-0.39892928137809375</v>
      </c>
    </row>
    <row r="18" spans="1:8" ht="18" x14ac:dyDescent="0.25">
      <c r="A18" s="22"/>
      <c r="B18" s="23"/>
      <c r="C18" s="23"/>
      <c r="D18" s="23"/>
      <c r="E18" s="23"/>
      <c r="F18" s="24"/>
      <c r="G18" s="25"/>
      <c r="H18" s="26"/>
    </row>
    <row r="19" spans="1:8" ht="14.25" customHeight="1" x14ac:dyDescent="0.2">
      <c r="A19" s="30" t="s">
        <v>11</v>
      </c>
      <c r="B19" s="30"/>
      <c r="C19" s="30"/>
      <c r="D19" s="30"/>
      <c r="E19" s="30"/>
      <c r="F19" s="30"/>
      <c r="G19" s="30"/>
      <c r="H19" s="30"/>
    </row>
    <row r="20" spans="1:8" ht="18" x14ac:dyDescent="0.25">
      <c r="A20" s="12" t="s">
        <v>5</v>
      </c>
      <c r="B20" s="5">
        <v>4</v>
      </c>
      <c r="C20" s="5">
        <v>0</v>
      </c>
      <c r="D20" s="5">
        <v>3</v>
      </c>
      <c r="E20" s="5">
        <v>0</v>
      </c>
      <c r="F20" s="9" t="s">
        <v>13</v>
      </c>
      <c r="G20" s="6" t="s">
        <v>13</v>
      </c>
      <c r="H20" s="14"/>
    </row>
    <row r="21" spans="1:8" ht="18" x14ac:dyDescent="0.25">
      <c r="A21" s="12" t="s">
        <v>12</v>
      </c>
      <c r="B21" s="5">
        <v>9</v>
      </c>
      <c r="C21" s="5">
        <v>3</v>
      </c>
      <c r="D21" s="5">
        <v>1</v>
      </c>
      <c r="E21" s="5">
        <v>0</v>
      </c>
      <c r="F21" s="9" t="s">
        <v>13</v>
      </c>
      <c r="G21" s="6" t="s">
        <v>13</v>
      </c>
      <c r="H21" s="14"/>
    </row>
    <row r="22" spans="1:8" ht="18" x14ac:dyDescent="0.25">
      <c r="A22" s="12" t="s">
        <v>14</v>
      </c>
      <c r="B22" s="5">
        <v>5</v>
      </c>
      <c r="C22" s="5">
        <v>0</v>
      </c>
      <c r="D22" s="5">
        <v>6</v>
      </c>
      <c r="E22" s="5">
        <v>0</v>
      </c>
      <c r="F22" s="9" t="s">
        <v>13</v>
      </c>
      <c r="G22" s="6" t="s">
        <v>13</v>
      </c>
      <c r="H22" s="14"/>
    </row>
    <row r="23" spans="1:8" ht="18" x14ac:dyDescent="0.25">
      <c r="A23" s="12" t="s">
        <v>15</v>
      </c>
      <c r="B23" s="5">
        <v>7</v>
      </c>
      <c r="C23" s="5">
        <v>0</v>
      </c>
      <c r="D23" s="5">
        <v>6</v>
      </c>
      <c r="E23" s="5">
        <v>1</v>
      </c>
      <c r="F23" s="18">
        <v>54714017.600000001</v>
      </c>
      <c r="G23" s="19">
        <v>1650249380.8399999</v>
      </c>
      <c r="H23" s="14">
        <f>(G23-F23)/F23</f>
        <v>29.161363636363635</v>
      </c>
    </row>
    <row r="24" spans="1:8" ht="18" x14ac:dyDescent="0.25">
      <c r="A24" s="12" t="s">
        <v>16</v>
      </c>
      <c r="B24" s="5">
        <v>0</v>
      </c>
      <c r="C24" s="5">
        <v>0</v>
      </c>
      <c r="D24" s="5">
        <v>5</v>
      </c>
      <c r="E24" s="5">
        <v>0</v>
      </c>
      <c r="F24" s="9" t="s">
        <v>13</v>
      </c>
      <c r="G24" s="6" t="s">
        <v>13</v>
      </c>
      <c r="H24" s="14"/>
    </row>
    <row r="25" spans="1:8" ht="18" x14ac:dyDescent="0.25">
      <c r="A25" s="12" t="s">
        <v>17</v>
      </c>
      <c r="B25" s="5">
        <v>2</v>
      </c>
      <c r="C25" s="5">
        <v>1</v>
      </c>
      <c r="D25" s="5">
        <v>0</v>
      </c>
      <c r="E25" s="5">
        <v>0</v>
      </c>
      <c r="F25" s="9" t="s">
        <v>13</v>
      </c>
      <c r="G25" s="6" t="s">
        <v>13</v>
      </c>
      <c r="H25" s="14"/>
    </row>
    <row r="26" spans="1:8" ht="18" x14ac:dyDescent="0.25">
      <c r="A26" s="12" t="s">
        <v>18</v>
      </c>
      <c r="B26" s="5">
        <v>2</v>
      </c>
      <c r="C26" s="5">
        <v>0</v>
      </c>
      <c r="D26" s="5">
        <v>1</v>
      </c>
      <c r="E26" s="5">
        <v>0</v>
      </c>
      <c r="F26" s="9" t="s">
        <v>13</v>
      </c>
      <c r="G26" s="6" t="s">
        <v>13</v>
      </c>
      <c r="H26" s="14"/>
    </row>
    <row r="27" spans="1:8" ht="18" x14ac:dyDescent="0.25">
      <c r="A27" s="12" t="s">
        <v>19</v>
      </c>
      <c r="B27" s="5">
        <v>2</v>
      </c>
      <c r="C27" s="5">
        <v>1</v>
      </c>
      <c r="D27" s="5">
        <v>0</v>
      </c>
      <c r="E27" s="5">
        <v>2</v>
      </c>
      <c r="F27" s="9">
        <v>79994557.719999999</v>
      </c>
      <c r="G27" s="6">
        <v>1309326.48</v>
      </c>
      <c r="H27" s="14">
        <f>(G27-F27)/F27</f>
        <v>-0.98363230553029668</v>
      </c>
    </row>
    <row r="28" spans="1:8" ht="18" x14ac:dyDescent="0.25">
      <c r="A28" s="12" t="s">
        <v>22</v>
      </c>
      <c r="B28" s="5">
        <v>0</v>
      </c>
      <c r="C28" s="5">
        <v>0</v>
      </c>
      <c r="D28" s="5">
        <v>0</v>
      </c>
      <c r="E28" s="5">
        <v>0</v>
      </c>
      <c r="F28" s="9" t="s">
        <v>13</v>
      </c>
      <c r="G28" s="6" t="s">
        <v>13</v>
      </c>
      <c r="H28" s="14"/>
    </row>
    <row r="29" spans="1:8" ht="18" x14ac:dyDescent="0.25">
      <c r="A29" s="13" t="s">
        <v>21</v>
      </c>
      <c r="B29" s="7">
        <f>SUM(B20:B28)</f>
        <v>31</v>
      </c>
      <c r="C29" s="7">
        <f>SUM(C20:C28)</f>
        <v>5</v>
      </c>
      <c r="D29" s="7">
        <f>SUM(D20:D28)</f>
        <v>22</v>
      </c>
      <c r="E29" s="7">
        <f>SUM(E20:E28)</f>
        <v>3</v>
      </c>
      <c r="F29" s="21">
        <f>SUM(F23:F27)</f>
        <v>134708575.31999999</v>
      </c>
      <c r="G29" s="20">
        <f>SUM(G23:G27)</f>
        <v>1651558707.3199999</v>
      </c>
      <c r="H29" s="15">
        <f t="shared" ref="H29" si="2">SUM(H20:H23)</f>
        <v>29.161363636363635</v>
      </c>
    </row>
    <row r="30" spans="1:8" ht="18" x14ac:dyDescent="0.25">
      <c r="A30" s="13">
        <v>2025</v>
      </c>
      <c r="B30" s="7">
        <v>77</v>
      </c>
      <c r="C30" s="7">
        <v>0</v>
      </c>
      <c r="D30" s="7">
        <v>70</v>
      </c>
      <c r="E30" s="7">
        <v>4</v>
      </c>
      <c r="F30" s="17">
        <v>5395643.2300000004</v>
      </c>
      <c r="G30" s="8">
        <v>3356034.62</v>
      </c>
      <c r="H30" s="15">
        <f t="shared" ref="H30:H32" si="3">(G30-F30)/F30</f>
        <v>-0.37801028034242362</v>
      </c>
    </row>
    <row r="31" spans="1:8" ht="18" x14ac:dyDescent="0.25">
      <c r="A31" s="13">
        <v>2024</v>
      </c>
      <c r="B31" s="7">
        <v>106</v>
      </c>
      <c r="C31" s="7">
        <v>2</v>
      </c>
      <c r="D31" s="7">
        <v>87</v>
      </c>
      <c r="E31" s="7">
        <v>10</v>
      </c>
      <c r="F31" s="17">
        <v>127965060.84</v>
      </c>
      <c r="G31" s="8">
        <v>21946458.48</v>
      </c>
      <c r="H31" s="15">
        <f t="shared" si="3"/>
        <v>-0.82849647914878444</v>
      </c>
    </row>
    <row r="32" spans="1:8" ht="18" x14ac:dyDescent="0.25">
      <c r="A32" s="13">
        <v>2023</v>
      </c>
      <c r="B32" s="7">
        <v>226</v>
      </c>
      <c r="C32" s="7">
        <v>0</v>
      </c>
      <c r="D32" s="7">
        <v>196</v>
      </c>
      <c r="E32" s="7">
        <v>29</v>
      </c>
      <c r="F32" s="17">
        <v>584331067.64999998</v>
      </c>
      <c r="G32" s="8">
        <v>960885921.10000002</v>
      </c>
      <c r="H32" s="15">
        <f t="shared" si="3"/>
        <v>0.64442038819600667</v>
      </c>
    </row>
    <row r="33" spans="1:8" ht="18" x14ac:dyDescent="0.25">
      <c r="A33" s="22"/>
      <c r="B33" s="23"/>
      <c r="C33" s="23"/>
      <c r="D33" s="23"/>
      <c r="E33" s="23"/>
      <c r="F33" s="27"/>
      <c r="G33" s="28"/>
      <c r="H33" s="26"/>
    </row>
    <row r="34" spans="1:8" ht="18" x14ac:dyDescent="0.25">
      <c r="B34" s="10"/>
      <c r="C34" s="10"/>
      <c r="D34" s="10"/>
      <c r="E34" s="10"/>
      <c r="F34" s="11"/>
      <c r="G34" s="11"/>
      <c r="H34" s="11"/>
    </row>
    <row r="35" spans="1:8" ht="18" x14ac:dyDescent="0.2">
      <c r="A35" s="13">
        <v>2026</v>
      </c>
      <c r="B35" s="7">
        <f t="shared" ref="B35:G35" si="4">SUM(B14,B29)</f>
        <v>158</v>
      </c>
      <c r="C35" s="7">
        <f t="shared" si="4"/>
        <v>8</v>
      </c>
      <c r="D35" s="7">
        <f t="shared" si="4"/>
        <v>117</v>
      </c>
      <c r="E35" s="7">
        <f t="shared" si="4"/>
        <v>28</v>
      </c>
      <c r="F35" s="8">
        <f t="shared" si="4"/>
        <v>685436364.28999996</v>
      </c>
      <c r="G35" s="8">
        <f t="shared" si="4"/>
        <v>2173452864.5799999</v>
      </c>
      <c r="H35" s="16">
        <f>(G35-F35)/F35</f>
        <v>2.1709039347968382</v>
      </c>
    </row>
    <row r="36" spans="1:8" ht="18" x14ac:dyDescent="0.2">
      <c r="A36" s="13">
        <v>2025</v>
      </c>
      <c r="B36" s="7">
        <f>SUM(B15+B30)</f>
        <v>295</v>
      </c>
      <c r="C36" s="7">
        <f>SUM(C15+C30)</f>
        <v>0</v>
      </c>
      <c r="D36" s="7">
        <f>SUM(D15+D30)</f>
        <v>240</v>
      </c>
      <c r="E36" s="7">
        <f>SUM(E15+E30)</f>
        <v>28</v>
      </c>
      <c r="F36" s="17">
        <f>SUM(F15+F30)</f>
        <v>505886212.41000003</v>
      </c>
      <c r="G36" s="8">
        <f>SUM(G15+G30)</f>
        <v>419316954.50999999</v>
      </c>
      <c r="H36" s="16">
        <f>(G36-F36)/F36</f>
        <v>-0.17112397170816587</v>
      </c>
    </row>
    <row r="37" spans="1:8" ht="18" x14ac:dyDescent="0.2">
      <c r="A37" s="13">
        <v>2024</v>
      </c>
      <c r="B37" s="7">
        <f>SUM(B16+B31)</f>
        <v>537</v>
      </c>
      <c r="C37" s="7">
        <f>SUM(C16+C31)</f>
        <v>4</v>
      </c>
      <c r="D37" s="7">
        <f>SUM(D16+D31)</f>
        <v>431</v>
      </c>
      <c r="E37" s="7">
        <f>SUM(E16+E31)</f>
        <v>77</v>
      </c>
      <c r="F37" s="17">
        <f>SUM(F16+F31)</f>
        <v>822074943.08000004</v>
      </c>
      <c r="G37" s="8">
        <f>SUM(G16+G31)</f>
        <v>430275625.80000001</v>
      </c>
      <c r="H37" s="16">
        <f>(G37-F37)/F37</f>
        <v>-0.47659805298538599</v>
      </c>
    </row>
    <row r="38" spans="1:8" ht="18" x14ac:dyDescent="0.2">
      <c r="A38" s="13">
        <v>2023</v>
      </c>
      <c r="B38" s="7">
        <f>SUM(B17+B32)</f>
        <v>576</v>
      </c>
      <c r="C38" s="7">
        <f>SUM(C17+C32)</f>
        <v>0</v>
      </c>
      <c r="D38" s="7">
        <f>SUM(D17+D32)</f>
        <v>386</v>
      </c>
      <c r="E38" s="7">
        <f>SUM(E17+E32)</f>
        <v>135</v>
      </c>
      <c r="F38" s="17">
        <f>SUM(F17+F32)</f>
        <v>1678030454.25</v>
      </c>
      <c r="G38" s="8">
        <f>SUM(G17+G32)</f>
        <v>1618276597.3600001</v>
      </c>
      <c r="H38" s="16">
        <f>(G38-F38)/F38</f>
        <v>-3.560951872992496E-2</v>
      </c>
    </row>
  </sheetData>
  <mergeCells count="9">
    <mergeCell ref="A4:H4"/>
    <mergeCell ref="A19:H19"/>
    <mergeCell ref="F1:G1"/>
    <mergeCell ref="H1:H2"/>
    <mergeCell ref="A1:A2"/>
    <mergeCell ref="B1:B2"/>
    <mergeCell ref="C1:C2"/>
    <mergeCell ref="D1:D2"/>
    <mergeCell ref="E1:E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 </vt:lpstr>
      <vt:lpstr>'2026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Алехина Елена</dc:creator>
  <cp:lastModifiedBy>Стрелова Ольга Сергеевна</cp:lastModifiedBy>
  <cp:revision>2</cp:revision>
  <cp:lastPrinted>2026-08-27T11:01:40Z</cp:lastPrinted>
  <dcterms:created xsi:type="dcterms:W3CDTF">2006-09-28T05:33:49Z</dcterms:created>
  <dcterms:modified xsi:type="dcterms:W3CDTF">2026-09-03T11:18:55Z</dcterms:modified>
</cp:coreProperties>
</file>